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90-Day Plan" sheetId="2" state="visible" r:id="rId4"/>
    <sheet name="Legend" sheetId="3" state="visible" r:id="rId5"/>
  </sheets>
  <definedNames>
    <definedName function="false" hidden="true" localSheetId="1" name="_xlnm._FilterDatabase" vbProcedure="false">'90-Day Plan'!$A$1:$K$36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<sst xmlns="http://schemas.openxmlformats.org/spreadsheetml/2006/main" count="355" uniqueCount="158">
  <si>
    <t xml:space="preserve">AI Cost Management Strategy — First 90 Days</t>
  </si>
  <si>
    <t xml:space="preserve">Progress tracker for standing up an enterprise AI cost program</t>
  </si>
  <si>
    <t xml:space="preserve">Phase</t>
  </si>
  <si>
    <t xml:space="preserve">Window</t>
  </si>
  <si>
    <t xml:space="preserve">Theme</t>
  </si>
  <si>
    <t xml:space="preserve">Total Tasks</t>
  </si>
  <si>
    <t xml:space="preserve">Done</t>
  </si>
  <si>
    <t xml:space="preserve">In Progress</t>
  </si>
  <si>
    <t xml:space="preserve">Not Started</t>
  </si>
  <si>
    <t xml:space="preserve">Blocked</t>
  </si>
  <si>
    <t xml:space="preserve">% Complete</t>
  </si>
  <si>
    <t xml:space="preserve">Phase 1</t>
  </si>
  <si>
    <t xml:space="preserve">Days 1–30</t>
  </si>
  <si>
    <t xml:space="preserve">Visibility &amp; Baseline</t>
  </si>
  <si>
    <t xml:space="preserve">Phase 2</t>
  </si>
  <si>
    <t xml:space="preserve">Days 31–60</t>
  </si>
  <si>
    <t xml:space="preserve">Gateway, Governance, Showback</t>
  </si>
  <si>
    <t xml:space="preserve">Phase 3</t>
  </si>
  <si>
    <t xml:space="preserve">Days 61–90</t>
  </si>
  <si>
    <t xml:space="preserve">Operating Model &amp; Optimization</t>
  </si>
  <si>
    <t xml:space="preserve">Total</t>
  </si>
  <si>
    <t xml:space="preserve">Days 1–90</t>
  </si>
  <si>
    <t xml:space="preserve">All phases</t>
  </si>
  <si>
    <t xml:space="preserve">By Pillar</t>
  </si>
  <si>
    <t xml:space="preserve">Pillar</t>
  </si>
  <si>
    <t xml:space="preserve">1. Visibility &amp; Unit Economics</t>
  </si>
  <si>
    <t xml:space="preserve">2. Architecture &amp; Model Economics</t>
  </si>
  <si>
    <t xml:space="preserve">3. Governance &amp; Guardrails</t>
  </si>
  <si>
    <t xml:space="preserve">4. FinOps Operating Model</t>
  </si>
  <si>
    <t xml:space="preserve">5. Continuous Optimization</t>
  </si>
  <si>
    <t xml:space="preserve">#</t>
  </si>
  <si>
    <t xml:space="preserve">Week</t>
  </si>
  <si>
    <t xml:space="preserve">Task</t>
  </si>
  <si>
    <t xml:space="preserve">Deliverable / Definition of Done</t>
  </si>
  <si>
    <t xml:space="preserve">Suggested Owner</t>
  </si>
  <si>
    <t xml:space="preserve">Priority</t>
  </si>
  <si>
    <t xml:space="preserve">Status</t>
  </si>
  <si>
    <t xml:space="preserve">Target Date</t>
  </si>
  <si>
    <t xml:space="preserve">Notes</t>
  </si>
  <si>
    <t xml:space="preserve">W1</t>
  </si>
  <si>
    <t xml:space="preserve">Identify the anchor workload to instrument first</t>
  </si>
  <si>
    <t xml:space="preserve">One named production workload selected; written rationale (volume, cost, business visibility).</t>
  </si>
  <si>
    <t xml:space="preserve">Program Lead</t>
  </si>
  <si>
    <t xml:space="preserve">P0</t>
  </si>
  <si>
    <t xml:space="preserve">Confirm executive sponsor and steering committee</t>
  </si>
  <si>
    <t xml:space="preserve">Sponsor named; steering cadence on calendar; charter draft circulated.</t>
  </si>
  <si>
    <t xml:space="preserve">Shadow-AI sweep: inventory all AI use cases and vendors in flight</t>
  </si>
  <si>
    <t xml:space="preserve">Single register listing use case, owner, vendor, data sensitivity, monthly spend (if known).</t>
  </si>
  <si>
    <t xml:space="preserve">FinOps + Security</t>
  </si>
  <si>
    <t xml:space="preserve">W2</t>
  </si>
  <si>
    <t xml:space="preserve">Define the tagging schema for AI calls</t>
  </si>
  <si>
    <t xml:space="preserve">Schema documented: business unit, product, feature, environment, user cohort, business-event ID.</t>
  </si>
  <si>
    <t xml:space="preserve">Platform Lead</t>
  </si>
  <si>
    <t xml:space="preserve">Stand up basic telemetry on the anchor workload</t>
  </si>
  <si>
    <t xml:space="preserve">Per-call log captures tokens in/out, latency, model, prompt size, tags. Stored in queryable system.</t>
  </si>
  <si>
    <t xml:space="preserve">Platform Eng</t>
  </si>
  <si>
    <t xml:space="preserve">Establish 90-day baseline cost</t>
  </si>
  <si>
    <t xml:space="preserve">Baseline monthly AI run-rate documented; broken down by BU and use case where possible.</t>
  </si>
  <si>
    <t xml:space="preserve">FinOps</t>
  </si>
  <si>
    <t xml:space="preserve">W3</t>
  </si>
  <si>
    <t xml:space="preserve">Define unit economics for the anchor workload</t>
  </si>
  <si>
    <t xml:space="preserve">Cost-per-outcome metric defined and computed (e.g., $ per resolved ticket, $ per generated report).</t>
  </si>
  <si>
    <t xml:space="preserve">Program Lead + BU Owner</t>
  </si>
  <si>
    <t xml:space="preserve">Prompt-hygiene audit on top 3 workloads</t>
  </si>
  <si>
    <t xml:space="preserve">Audit findings with sized opportunities (verbose system prompts, missing max-tokens, history bloat).</t>
  </si>
  <si>
    <t xml:space="preserve">AI Eng</t>
  </si>
  <si>
    <t xml:space="preserve">P1</t>
  </si>
  <si>
    <t xml:space="preserve">Inventory current model vendor contracts and negotiated rates</t>
  </si>
  <si>
    <t xml:space="preserve">Contract register: vendor, term, committed spend, list vs. effective rate, renewal date.</t>
  </si>
  <si>
    <t xml:space="preserve">Procurement</t>
  </si>
  <si>
    <t xml:space="preserve">W4</t>
  </si>
  <si>
    <t xml:space="preserve">Quick-win pass: max-tokens, streaming cancel, history truncation on anchor workload</t>
  </si>
  <si>
    <t xml:space="preserve">Implementation merged; measured impact on cost-per-outcome reported.</t>
  </si>
  <si>
    <t xml:space="preserve">Stakeholder map of BUs running AI</t>
  </si>
  <si>
    <t xml:space="preserve">Map of BUs, accountable owners, current spend, and willingness-to-engage rating.</t>
  </si>
  <si>
    <t xml:space="preserve">Draft model-access policy (who can call what, from where)</t>
  </si>
  <si>
    <t xml:space="preserve">Draft policy circulated to security, legal, and BU leads for comment.</t>
  </si>
  <si>
    <t xml:space="preserve">Security + Program Lead</t>
  </si>
  <si>
    <t xml:space="preserve">W5</t>
  </si>
  <si>
    <t xml:space="preserve">AI gateway build-vs.-buy decision</t>
  </si>
  <si>
    <t xml:space="preserve">Decision memo: selected approach, cost, timeline, exit criteria.</t>
  </si>
  <si>
    <t xml:space="preserve">Implement gateway in front of the anchor workload</t>
  </si>
  <si>
    <t xml:space="preserve">Gateway routing 100% of anchor-workload traffic; tagging enforced; logs flowing to telemetry.</t>
  </si>
  <si>
    <t xml:space="preserve">W6</t>
  </si>
  <si>
    <t xml:space="preserve">Roll out semantic cache on high-traffic patterns</t>
  </si>
  <si>
    <t xml:space="preserve">Cache deployed; cache-hit-rate dashboard live; observed savings reported weekly.</t>
  </si>
  <si>
    <t xml:space="preserve">Implement policy-as-code at the gateway</t>
  </si>
  <si>
    <t xml:space="preserve">Model-access policy enforced programmatically; violations logged and alerted.</t>
  </si>
  <si>
    <t xml:space="preserve">Platform Eng + Security</t>
  </si>
  <si>
    <t xml:space="preserve">Approval workflow for new use cases above a cost threshold</t>
  </si>
  <si>
    <t xml:space="preserve">Intake form, threshold defined, approver list, SLA — all live.</t>
  </si>
  <si>
    <t xml:space="preserve">W7</t>
  </si>
  <si>
    <t xml:space="preserve">Baseline guardrails: PII redaction, output filtering, data-residency checks</t>
  </si>
  <si>
    <t xml:space="preserve">Guardrail policies deployed at gateway; test cases pass; exceptions documented.</t>
  </si>
  <si>
    <t xml:space="preserve">Security + Platform Eng</t>
  </si>
  <si>
    <t xml:space="preserve">Quota and rate-limit policies per BU / product</t>
  </si>
  <si>
    <t xml:space="preserve">Policies defined and enforced at the gateway; breach alerts wired to FinOps.</t>
  </si>
  <si>
    <t xml:space="preserve">Stand up evaluation harness for the anchor workload</t>
  </si>
  <si>
    <t xml:space="preserve">Repeatable eval suite with quality bar defined; CI integration where possible.</t>
  </si>
  <si>
    <t xml:space="preserve">AI Eng + QA</t>
  </si>
  <si>
    <t xml:space="preserve">W8</t>
  </si>
  <si>
    <t xml:space="preserve">Pilot tiered routing on the anchor workload</t>
  </si>
  <si>
    <t xml:space="preserve">Small-model-first with escalation live; A/B vs. baseline shows cost reduction with no eval regression.</t>
  </si>
  <si>
    <t xml:space="preserve">Build first showback dashboard</t>
  </si>
  <si>
    <t xml:space="preserve">Per-BU monthly view of spend + unit economics; reviewed in first monthly forum.</t>
  </si>
  <si>
    <t xml:space="preserve">First monthly AI cost review with BU leads</t>
  </si>
  <si>
    <t xml:space="preserve">Meeting held; minutes circulated; 3 commitments captured per BU.</t>
  </si>
  <si>
    <t xml:space="preserve">W9</t>
  </si>
  <si>
    <t xml:space="preserve">Onboard 2 additional workloads behind the gateway</t>
  </si>
  <si>
    <t xml:space="preserve">Two new workloads cut over; tagging and guardrails verified; baselines captured.</t>
  </si>
  <si>
    <t xml:space="preserve">Roll out showback to all participating BUs</t>
  </si>
  <si>
    <t xml:space="preserve">All BUs receive monthly statements; questions logged and resolved within SLA.</t>
  </si>
  <si>
    <t xml:space="preserve">Establish forecasting cadence with FP&amp;A</t>
  </si>
  <si>
    <t xml:space="preserve">Monthly forecast process documented; first forecast delivered with confidence bands.</t>
  </si>
  <si>
    <t xml:space="preserve">FinOps + FP&amp;A</t>
  </si>
  <si>
    <t xml:space="preserve">W10</t>
  </si>
  <si>
    <t xml:space="preserve">Renegotiate vendor terms using consolidated leverage</t>
  </si>
  <si>
    <t xml:space="preserve">At least one renegotiated agreement; documented effective-rate improvement.</t>
  </si>
  <si>
    <t xml:space="preserve">Budget alerting thresholds per BU and per workload</t>
  </si>
  <si>
    <t xml:space="preserve">Thresholds configured at 50/75/90/100% with named recipients; first alert tested.</t>
  </si>
  <si>
    <t xml:space="preserve">FinOps + Platform Eng</t>
  </si>
  <si>
    <t xml:space="preserve">Define chargeback policy effective in Q+1</t>
  </si>
  <si>
    <t xml:space="preserve">Policy approved by Finance and steering committee; communication plan ready.</t>
  </si>
  <si>
    <t xml:space="preserve">Finance + Program Lead</t>
  </si>
  <si>
    <t xml:space="preserve">W11</t>
  </si>
  <si>
    <t xml:space="preserve">Stand up monthly optimization review cadence</t>
  </si>
  <si>
    <t xml:space="preserve">Recurring meeting on calendar; standing agenda covering model mix, cache hit, prompt hygiene, eval drift.</t>
  </si>
  <si>
    <t xml:space="preserve">Run first formal eval regression after cost optimizations</t>
  </si>
  <si>
    <t xml:space="preserve">Eval results documented; no statistically significant quality regression on anchor workload.</t>
  </si>
  <si>
    <t xml:space="preserve">Define program KPIs and publish baselines</t>
  </si>
  <si>
    <t xml:space="preserve">KPI sheet: $/outcome, cache hit rate, model mix %, eval pass rate, % traffic via gateway.</t>
  </si>
  <si>
    <t xml:space="preserve">W12</t>
  </si>
  <si>
    <t xml:space="preserve">Quarterly business review with AI spend on agenda</t>
  </si>
  <si>
    <t xml:space="preserve">QBR held; AI spend reviewed alongside revenue and gross margin; next-quarter commitments set.</t>
  </si>
  <si>
    <t xml:space="preserve">CFO Office + Program Lead</t>
  </si>
  <si>
    <t xml:space="preserve">Publish the AI cost playbook</t>
  </si>
  <si>
    <t xml:space="preserve">Playbook covering tagging, gateway use, model selection, eval, intake. Stored in central knowledge base.</t>
  </si>
  <si>
    <t xml:space="preserve">Identify next-wave workloads for the gateway and routing</t>
  </si>
  <si>
    <t xml:space="preserve">Prioritized backlog of 5+ workloads with sized opportunity.</t>
  </si>
  <si>
    <t xml:space="preserve">Program Lead + Platform Lead</t>
  </si>
  <si>
    <t xml:space="preserve">P2</t>
  </si>
  <si>
    <t xml:space="preserve">How to use this workbook</t>
  </si>
  <si>
    <t xml:space="preserve">This is a tactical checklist for the first 90 days of standing up an AI cost management program.</t>
  </si>
  <si>
    <t xml:space="preserve">Work through the 90-Day Plan tab; the Dashboard rolls up progress automatically.</t>
  </si>
  <si>
    <t xml:space="preserve">Tasks are mapped to the five-pillar framework: Visibility, Architecture, Governance, FinOps, Optimization.</t>
  </si>
  <si>
    <t xml:space="preserve">Must-have. Program credibility depends on this being done on time.</t>
  </si>
  <si>
    <t xml:space="preserve">Important. Plan to complete in window; can slip a week if forced to triage.</t>
  </si>
  <si>
    <t xml:space="preserve">Helpful. Do if capacity allows; otherwise push to days 91–120.</t>
  </si>
  <si>
    <t xml:space="preserve">Default state for all new tasks.</t>
  </si>
  <si>
    <t xml:space="preserve">Actively being worked; owner is engaged this week.</t>
  </si>
  <si>
    <t xml:space="preserve">Definition of done met and verified; deliverable in place.</t>
  </si>
  <si>
    <t xml:space="preserve">Cannot progress without external input; escalate at next steering review.</t>
  </si>
  <si>
    <t xml:space="preserve">The Five Pillars</t>
  </si>
  <si>
    <t xml:space="preserve">Tagging, telemetry, cost-per-outcome — make AI spend legible.</t>
  </si>
  <si>
    <t xml:space="preserve">Routing, caching, RAG vs. fine-tune, build vs. buy.</t>
  </si>
  <si>
    <t xml:space="preserve">Policy-as-code, access controls, AI gateway, approval workflow.</t>
  </si>
  <si>
    <t xml:space="preserve">Ownership, showback/chargeback, forecasting, budgets, procurement.</t>
  </si>
  <si>
    <t xml:space="preserve">Monthly review cadence, eval regression, prompt hygiene, model refresh.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</si>
</sst>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%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E3A8A"/>
      <name val="Arial"/>
      <family val="0"/>
      <charset val="1"/>
    </font>
    <font>
      <i val="true"/>
      <sz val="11"/>
      <color rgb="FF47556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4"/>
      <color rgb="FF1E3A8A"/>
      <name val="Arial"/>
      <family val="0"/>
      <charset val="1"/>
    </font>
    <font>
      <sz val="10"/>
      <name val="Arial"/>
      <family val="0"/>
      <charset val="1"/>
    </font>
    <font>
      <b val="true"/>
      <sz val="16"/>
      <color rgb="FF1E3A8A"/>
      <name val="Arial"/>
      <family val="0"/>
      <charset val="1"/>
    </font>
    <font>
      <sz val="11"/>
      <color rgb="FF475569"/>
      <name val="Arial"/>
      <family val="0"/>
      <charset val="1"/>
    </font>
    <font>
      <b val="true"/>
      <sz val="13"/>
      <color rgb="FF1E3A8A"/>
      <name val="Arial"/>
      <family val="0"/>
      <charset val="1"/>
    </font>
    <font>
      <b val="true"/>
      <sz val="11"/>
      <color rgb="FF991B1B"/>
      <name val="Arial"/>
      <family val="0"/>
      <charset val="1"/>
    </font>
    <font>
      <b val="true"/>
      <sz val="11"/>
      <color rgb="FF92400E"/>
      <name val="Arial"/>
      <family val="0"/>
      <charset val="1"/>
    </font>
    <font>
      <b val="true"/>
      <sz val="11"/>
      <color rgb="FF065F46"/>
      <name val="Arial"/>
      <family val="0"/>
      <charset val="1"/>
    </font>
    <font>
      <b val="true"/>
      <sz val="11"/>
      <color rgb="FF334155"/>
      <name val="Arial"/>
      <family val="0"/>
      <charset val="1"/>
    </font>
    <font>
      <b val="true"/>
      <sz val="11"/>
      <color rgb="FF1E3A8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F1F5F9"/>
        <bgColor rgb="FFFFFFFF"/>
      </patternFill>
    </fill>
    <fill>
      <patternFill patternType="solid">
        <fgColor rgb="FFDBEAFE"/>
        <bgColor rgb="FFF1F5F9"/>
      </patternFill>
    </fill>
    <fill>
      <patternFill patternType="solid">
        <fgColor rgb="FFFEF3C7"/>
        <bgColor rgb="FFFEE2E2"/>
      </patternFill>
    </fill>
    <fill>
      <patternFill patternType="solid">
        <fgColor rgb="FFD1FAE5"/>
        <bgColor rgb="FFDBEAFE"/>
      </patternFill>
    </fill>
    <fill>
      <patternFill patternType="solid">
        <fgColor rgb="FFFEE2E2"/>
        <bgColor rgb="FFFEF3C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6">
    <dxf>
      <fill>
        <patternFill patternType="solid">
          <fgColor rgb="FF1E3A8A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D1FAE5"/>
          <bgColor rgb="FF000000"/>
        </patternFill>
      </fill>
    </dxf>
    <dxf>
      <fill>
        <patternFill patternType="solid">
          <fgColor rgb="FFDBEAFE"/>
          <bgColor rgb="FF000000"/>
        </patternFill>
      </fill>
    </dxf>
    <dxf>
      <fill>
        <patternFill patternType="solid">
          <fgColor rgb="FFFEF3C7"/>
          <bgColor rgb="FF000000"/>
        </patternFill>
      </fill>
    </dxf>
    <dxf>
      <fill>
        <patternFill patternType="solid">
          <fgColor rgb="FFFEE2E2"/>
          <bgColor rgb="FF000000"/>
        </patternFill>
      </fill>
    </dxf>
    <dxf>
      <fill>
        <patternFill patternType="solid">
          <fgColor rgb="FF065F46"/>
          <bgColor rgb="FF000000"/>
        </patternFill>
      </fill>
    </dxf>
    <dxf>
      <fill>
        <patternFill patternType="solid">
          <fgColor rgb="FF92400E"/>
          <bgColor rgb="FF000000"/>
        </patternFill>
      </fill>
    </dxf>
    <dxf>
      <fill>
        <patternFill patternType="solid">
          <fgColor rgb="FF991B1B"/>
          <bgColor rgb="FF000000"/>
        </patternFill>
      </fill>
    </dxf>
    <dxf>
      <fill>
        <patternFill patternType="solid">
          <fgColor rgb="FFF1F5F9"/>
          <bgColor rgb="FF000000"/>
        </patternFill>
      </fill>
    </dxf>
    <dxf>
      <fill>
        <patternFill patternType="solid">
          <fgColor rgb="FF334155"/>
          <bgColor rgb="FF000000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991B1B"/>
        <sz val="10"/>
      </font>
      <fill>
        <patternFill>
          <bgColor rgb="FFFEE2E2"/>
        </patternFill>
      </fill>
    </dxf>
    <dxf>
      <font>
        <name val="Arial"/>
        <charset val="1"/>
        <family val="0"/>
        <color rgb="FF334155"/>
        <sz val="10"/>
      </font>
      <fill>
        <patternFill>
          <bgColor rgb="FFF1F5F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C0C0C0"/>
      <rgbColor rgb="FF808080"/>
      <rgbColor rgb="FF9999FF"/>
      <rgbColor rgb="FF993366"/>
      <rgbColor rgb="FFFEF3C7"/>
      <rgbColor rgb="FFDBEAFE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2400E"/>
      <rgbColor rgb="FF993366"/>
      <rgbColor rgb="FF1E3A8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J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4" min="4" style="0" width="36"/>
    <col collapsed="false" customWidth="true" hidden="false" outlineLevel="0" max="5" min="5" style="0" width="12"/>
    <col collapsed="false" customWidth="true" hidden="false" outlineLevel="0" max="6" min="6" style="0" width="8"/>
    <col collapsed="false" customWidth="true" hidden="false" outlineLevel="0" max="8" min="7" style="0" width="13"/>
    <col collapsed="false" customWidth="true" hidden="false" outlineLevel="0" max="9" min="9" style="0" width="10"/>
    <col collapsed="false" customWidth="true" hidden="false" outlineLevel="0" max="10" min="10" style="0" width="12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25.5" hidden="false" customHeight="true" outlineLevel="0" collapsed="false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</row>
    <row r="6" customFormat="false" ht="15" hidden="false" customHeight="false" outlineLevel="0" collapsed="false">
      <c r="B6" s="4" t="s">
        <v>11</v>
      </c>
      <c r="C6" s="5" t="s">
        <v>12</v>
      </c>
      <c r="D6" s="6" t="s">
        <v>13</v>
      </c>
      <c r="E6" s="7" t="n">
        <f aca="false">COUNTIF('90-Day Plan'!C:C,B6)</f>
        <v>12</v>
      </c>
      <c r="F6" s="7" t="n">
        <f aca="false">COUNTIFS('90-Day Plan'!C:C,B6,'90-Day Plan'!I:I,"Done")</f>
        <v>0</v>
      </c>
      <c r="G6" s="7" t="n">
        <f aca="false">COUNTIFS('90-Day Plan'!C:C,B6,'90-Day Plan'!I:I,"In Progress")</f>
        <v>0</v>
      </c>
      <c r="H6" s="7" t="n">
        <f aca="false">COUNTIFS('90-Day Plan'!C:C,B6,'90-Day Plan'!I:I,"Not Started")</f>
        <v>12</v>
      </c>
      <c r="I6" s="7" t="n">
        <f aca="false">COUNTIFS('90-Day Plan'!C:C,B6,'90-Day Plan'!I:I,"Blocked")</f>
        <v>0</v>
      </c>
      <c r="J6" s="8" t="n">
        <f aca="false">IF(E6=0,0,F6/E6)</f>
        <v>0</v>
      </c>
    </row>
    <row r="7" customFormat="false" ht="15" hidden="false" customHeight="false" outlineLevel="0" collapsed="false">
      <c r="B7" s="4" t="s">
        <v>14</v>
      </c>
      <c r="C7" s="5" t="s">
        <v>15</v>
      </c>
      <c r="D7" s="6" t="s">
        <v>16</v>
      </c>
      <c r="E7" s="7" t="n">
        <f aca="false">COUNTIF('90-Day Plan'!C:C,B7)</f>
        <v>11</v>
      </c>
      <c r="F7" s="7" t="n">
        <f aca="false">COUNTIFS('90-Day Plan'!C:C,B7,'90-Day Plan'!I:I,"Done")</f>
        <v>0</v>
      </c>
      <c r="G7" s="7" t="n">
        <f aca="false">COUNTIFS('90-Day Plan'!C:C,B7,'90-Day Plan'!I:I,"In Progress")</f>
        <v>0</v>
      </c>
      <c r="H7" s="7" t="n">
        <f aca="false">COUNTIFS('90-Day Plan'!C:C,B7,'90-Day Plan'!I:I,"Not Started")</f>
        <v>11</v>
      </c>
      <c r="I7" s="7" t="n">
        <f aca="false">COUNTIFS('90-Day Plan'!C:C,B7,'90-Day Plan'!I:I,"Blocked")</f>
        <v>0</v>
      </c>
      <c r="J7" s="8" t="n">
        <f aca="false">IF(E7=0,0,F7/E7)</f>
        <v>0</v>
      </c>
    </row>
    <row r="8" customFormat="false" ht="15" hidden="false" customHeight="false" outlineLevel="0" collapsed="false">
      <c r="B8" s="4" t="s">
        <v>17</v>
      </c>
      <c r="C8" s="5" t="s">
        <v>18</v>
      </c>
      <c r="D8" s="6" t="s">
        <v>19</v>
      </c>
      <c r="E8" s="7" t="n">
        <f aca="false">COUNTIF('90-Day Plan'!C:C,B8)</f>
        <v>12</v>
      </c>
      <c r="F8" s="7" t="n">
        <f aca="false">COUNTIFS('90-Day Plan'!C:C,B8,'90-Day Plan'!I:I,"Done")</f>
        <v>0</v>
      </c>
      <c r="G8" s="7" t="n">
        <f aca="false">COUNTIFS('90-Day Plan'!C:C,B8,'90-Day Plan'!I:I,"In Progress")</f>
        <v>0</v>
      </c>
      <c r="H8" s="7" t="n">
        <f aca="false">COUNTIFS('90-Day Plan'!C:C,B8,'90-Day Plan'!I:I,"Not Started")</f>
        <v>12</v>
      </c>
      <c r="I8" s="7" t="n">
        <f aca="false">COUNTIFS('90-Day Plan'!C:C,B8,'90-Day Plan'!I:I,"Blocked")</f>
        <v>0</v>
      </c>
      <c r="J8" s="8" t="n">
        <f aca="false">IF(E8=0,0,F8/E8)</f>
        <v>0</v>
      </c>
    </row>
    <row r="9" customFormat="false" ht="15" hidden="false" customHeight="false" outlineLevel="0" collapsed="false">
      <c r="B9" s="9" t="s">
        <v>20</v>
      </c>
      <c r="C9" s="9" t="s">
        <v>21</v>
      </c>
      <c r="D9" s="10" t="s">
        <v>22</v>
      </c>
      <c r="E9" s="9" t="n">
        <f aca="false">SUM(E6:E8)</f>
        <v>35</v>
      </c>
      <c r="F9" s="9" t="n">
        <f aca="false">SUM(F6:F8)</f>
        <v>0</v>
      </c>
      <c r="G9" s="9" t="n">
        <f aca="false">SUM(G6:G8)</f>
        <v>0</v>
      </c>
      <c r="H9" s="9" t="n">
        <f aca="false">SUM(H6:H8)</f>
        <v>35</v>
      </c>
      <c r="I9" s="9" t="n">
        <f aca="false">SUM(I6:I8)</f>
        <v>0</v>
      </c>
      <c r="J9" s="11" t="n">
        <f aca="false">IF(E9=0,0,F9/E9)</f>
        <v>0</v>
      </c>
    </row>
    <row r="12" customFormat="false" ht="17.35" hidden="false" customHeight="false" outlineLevel="0" collapsed="false">
      <c r="B12" s="12" t="s">
        <v>23</v>
      </c>
    </row>
    <row r="14" customFormat="false" ht="25.5" hidden="false" customHeight="true" outlineLevel="0" collapsed="false">
      <c r="B14" s="3" t="s">
        <v>24</v>
      </c>
      <c r="C14" s="3" t="s">
        <v>5</v>
      </c>
      <c r="D14" s="3" t="s">
        <v>6</v>
      </c>
      <c r="E14" s="3" t="s">
        <v>10</v>
      </c>
    </row>
    <row r="15" customFormat="false" ht="15" hidden="false" customHeight="false" outlineLevel="0" collapsed="false">
      <c r="B15" s="6" t="s">
        <v>25</v>
      </c>
      <c r="C15" s="7" t="n">
        <f aca="false">COUNTIF('90-Day Plan'!D:D,B15)</f>
        <v>5</v>
      </c>
      <c r="D15" s="7" t="n">
        <f aca="false">COUNTIFS('90-Day Plan'!D:D,B15,'90-Day Plan'!I:I,"Done")</f>
        <v>0</v>
      </c>
      <c r="E15" s="8" t="n">
        <f aca="false">IF(C15=0,0,D15/C15)</f>
        <v>0</v>
      </c>
    </row>
    <row r="16" customFormat="false" ht="15" hidden="false" customHeight="false" outlineLevel="0" collapsed="false">
      <c r="B16" s="6" t="s">
        <v>26</v>
      </c>
      <c r="C16" s="7" t="n">
        <f aca="false">COUNTIF('90-Day Plan'!D:D,B16)</f>
        <v>5</v>
      </c>
      <c r="D16" s="7" t="n">
        <f aca="false">COUNTIFS('90-Day Plan'!D:D,B16,'90-Day Plan'!I:I,"Done")</f>
        <v>0</v>
      </c>
      <c r="E16" s="8" t="n">
        <f aca="false">IF(C16=0,0,D16/C16)</f>
        <v>0</v>
      </c>
    </row>
    <row r="17" customFormat="false" ht="15" hidden="false" customHeight="false" outlineLevel="0" collapsed="false">
      <c r="B17" s="6" t="s">
        <v>27</v>
      </c>
      <c r="C17" s="7" t="n">
        <f aca="false">COUNTIF('90-Day Plan'!D:D,B17)</f>
        <v>10</v>
      </c>
      <c r="D17" s="7" t="n">
        <f aca="false">COUNTIFS('90-Day Plan'!D:D,B17,'90-Day Plan'!I:I,"Done")</f>
        <v>0</v>
      </c>
      <c r="E17" s="8" t="n">
        <f aca="false">IF(C17=0,0,D17/C17)</f>
        <v>0</v>
      </c>
    </row>
    <row r="18" customFormat="false" ht="15" hidden="false" customHeight="false" outlineLevel="0" collapsed="false">
      <c r="B18" s="6" t="s">
        <v>28</v>
      </c>
      <c r="C18" s="7" t="n">
        <f aca="false">COUNTIF('90-Day Plan'!D:D,B18)</f>
        <v>11</v>
      </c>
      <c r="D18" s="7" t="n">
        <f aca="false">COUNTIFS('90-Day Plan'!D:D,B18,'90-Day Plan'!I:I,"Done")</f>
        <v>0</v>
      </c>
      <c r="E18" s="8" t="n">
        <f aca="false">IF(C18=0,0,D18/C18)</f>
        <v>0</v>
      </c>
    </row>
    <row r="19" customFormat="false" ht="15" hidden="false" customHeight="false" outlineLevel="0" collapsed="false">
      <c r="B19" s="6" t="s">
        <v>29</v>
      </c>
      <c r="C19" s="7" t="n">
        <f aca="false">COUNTIF('90-Day Plan'!D:D,B19)</f>
        <v>4</v>
      </c>
      <c r="D19" s="7" t="n">
        <f aca="false">COUNTIFS('90-Day Plan'!D:D,B19,'90-Day Plan'!I:I,"Done")</f>
        <v>0</v>
      </c>
      <c r="E19" s="8" t="n">
        <f aca="false">IF(C19=0,0,D19/C19)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7"/>
    <col collapsed="false" customWidth="true" hidden="false" outlineLevel="0" max="3" min="3" style="0" width="11"/>
    <col collapsed="false" customWidth="true" hidden="false" outlineLevel="0" max="4" min="4" style="0" width="32"/>
    <col collapsed="false" customWidth="true" hidden="false" outlineLevel="0" max="5" min="5" style="0" width="42"/>
    <col collapsed="false" customWidth="true" hidden="false" outlineLevel="0" max="6" min="6" style="0" width="52"/>
    <col collapsed="false" customWidth="true" hidden="false" outlineLevel="0" max="7" min="7" style="0" width="24"/>
    <col collapsed="false" customWidth="true" hidden="false" outlineLevel="0" max="8" min="8" style="0" width="10"/>
    <col collapsed="false" customWidth="true" hidden="false" outlineLevel="0" max="9" min="9" style="0" width="14"/>
    <col collapsed="false" customWidth="true" hidden="false" outlineLevel="0" max="10" min="10" style="0" width="13"/>
    <col collapsed="false" customWidth="true" hidden="false" outlineLevel="0" max="11" min="11" style="0" width="28"/>
  </cols>
  <sheetData>
    <row r="1" customFormat="false" ht="31.5" hidden="false" customHeight="true" outlineLevel="0" collapsed="false">
      <c r="A1" s="13" t="s">
        <v>30</v>
      </c>
      <c r="B1" s="13" t="s">
        <v>31</v>
      </c>
      <c r="C1" s="13" t="s">
        <v>2</v>
      </c>
      <c r="D1" s="13" t="s">
        <v>24</v>
      </c>
      <c r="E1" s="13" t="s">
        <v>32</v>
      </c>
      <c r="F1" s="13" t="s">
        <v>33</v>
      </c>
      <c r="G1" s="13" t="s">
        <v>34</v>
      </c>
      <c r="H1" s="13" t="s">
        <v>35</v>
      </c>
      <c r="I1" s="13" t="s">
        <v>36</v>
      </c>
      <c r="J1" s="13" t="s">
        <v>37</v>
      </c>
      <c r="K1" s="13" t="s">
        <v>38</v>
      </c>
    </row>
    <row r="2" customFormat="false" ht="45.75" hidden="false" customHeight="true" outlineLevel="0" collapsed="false">
      <c r="A2" s="14" t="n">
        <v>1</v>
      </c>
      <c r="B2" s="14" t="s">
        <v>39</v>
      </c>
      <c r="C2" s="15" t="s">
        <v>11</v>
      </c>
      <c r="D2" s="16" t="s">
        <v>25</v>
      </c>
      <c r="E2" s="16" t="s">
        <v>40</v>
      </c>
      <c r="F2" s="16" t="s">
        <v>41</v>
      </c>
      <c r="G2" s="16" t="s">
        <v>42</v>
      </c>
      <c r="H2" s="14" t="s">
        <v>43</v>
      </c>
      <c r="I2" s="14" t="s">
        <v>8</v>
      </c>
      <c r="J2" s="14"/>
      <c r="K2" s="16"/>
    </row>
    <row r="3" customFormat="false" ht="45.75" hidden="false" customHeight="true" outlineLevel="0" collapsed="false">
      <c r="A3" s="14" t="n">
        <v>2</v>
      </c>
      <c r="B3" s="14" t="s">
        <v>39</v>
      </c>
      <c r="C3" s="15" t="s">
        <v>11</v>
      </c>
      <c r="D3" s="16" t="s">
        <v>27</v>
      </c>
      <c r="E3" s="16" t="s">
        <v>44</v>
      </c>
      <c r="F3" s="16" t="s">
        <v>45</v>
      </c>
      <c r="G3" s="16" t="s">
        <v>42</v>
      </c>
      <c r="H3" s="14" t="s">
        <v>43</v>
      </c>
      <c r="I3" s="14" t="s">
        <v>8</v>
      </c>
      <c r="J3" s="14"/>
      <c r="K3" s="16"/>
    </row>
    <row r="4" customFormat="false" ht="45.75" hidden="false" customHeight="true" outlineLevel="0" collapsed="false">
      <c r="A4" s="14" t="n">
        <v>3</v>
      </c>
      <c r="B4" s="14" t="s">
        <v>39</v>
      </c>
      <c r="C4" s="15" t="s">
        <v>11</v>
      </c>
      <c r="D4" s="16" t="s">
        <v>25</v>
      </c>
      <c r="E4" s="16" t="s">
        <v>46</v>
      </c>
      <c r="F4" s="16" t="s">
        <v>47</v>
      </c>
      <c r="G4" s="16" t="s">
        <v>48</v>
      </c>
      <c r="H4" s="14" t="s">
        <v>43</v>
      </c>
      <c r="I4" s="14" t="s">
        <v>8</v>
      </c>
      <c r="J4" s="14"/>
      <c r="K4" s="16"/>
    </row>
    <row r="5" customFormat="false" ht="45.75" hidden="false" customHeight="true" outlineLevel="0" collapsed="false">
      <c r="A5" s="14" t="n">
        <v>4</v>
      </c>
      <c r="B5" s="14" t="s">
        <v>49</v>
      </c>
      <c r="C5" s="15" t="s">
        <v>11</v>
      </c>
      <c r="D5" s="16" t="s">
        <v>25</v>
      </c>
      <c r="E5" s="16" t="s">
        <v>50</v>
      </c>
      <c r="F5" s="16" t="s">
        <v>51</v>
      </c>
      <c r="G5" s="16" t="s">
        <v>52</v>
      </c>
      <c r="H5" s="14" t="s">
        <v>43</v>
      </c>
      <c r="I5" s="14" t="s">
        <v>8</v>
      </c>
      <c r="J5" s="14"/>
      <c r="K5" s="16"/>
    </row>
    <row r="6" customFormat="false" ht="45.75" hidden="false" customHeight="true" outlineLevel="0" collapsed="false">
      <c r="A6" s="14" t="n">
        <v>5</v>
      </c>
      <c r="B6" s="14" t="s">
        <v>49</v>
      </c>
      <c r="C6" s="15" t="s">
        <v>11</v>
      </c>
      <c r="D6" s="16" t="s">
        <v>25</v>
      </c>
      <c r="E6" s="16" t="s">
        <v>53</v>
      </c>
      <c r="F6" s="16" t="s">
        <v>54</v>
      </c>
      <c r="G6" s="16" t="s">
        <v>55</v>
      </c>
      <c r="H6" s="14" t="s">
        <v>43</v>
      </c>
      <c r="I6" s="14" t="s">
        <v>8</v>
      </c>
      <c r="J6" s="14"/>
      <c r="K6" s="16"/>
    </row>
    <row r="7" customFormat="false" ht="45.75" hidden="false" customHeight="true" outlineLevel="0" collapsed="false">
      <c r="A7" s="14" t="n">
        <v>6</v>
      </c>
      <c r="B7" s="14" t="s">
        <v>49</v>
      </c>
      <c r="C7" s="15" t="s">
        <v>11</v>
      </c>
      <c r="D7" s="16" t="s">
        <v>28</v>
      </c>
      <c r="E7" s="16" t="s">
        <v>56</v>
      </c>
      <c r="F7" s="16" t="s">
        <v>57</v>
      </c>
      <c r="G7" s="16" t="s">
        <v>58</v>
      </c>
      <c r="H7" s="14" t="s">
        <v>43</v>
      </c>
      <c r="I7" s="14" t="s">
        <v>8</v>
      </c>
      <c r="J7" s="14"/>
      <c r="K7" s="16"/>
    </row>
    <row r="8" customFormat="false" ht="45.75" hidden="false" customHeight="true" outlineLevel="0" collapsed="false">
      <c r="A8" s="14" t="n">
        <v>7</v>
      </c>
      <c r="B8" s="14" t="s">
        <v>59</v>
      </c>
      <c r="C8" s="15" t="s">
        <v>11</v>
      </c>
      <c r="D8" s="16" t="s">
        <v>25</v>
      </c>
      <c r="E8" s="16" t="s">
        <v>60</v>
      </c>
      <c r="F8" s="16" t="s">
        <v>61</v>
      </c>
      <c r="G8" s="16" t="s">
        <v>62</v>
      </c>
      <c r="H8" s="14" t="s">
        <v>43</v>
      </c>
      <c r="I8" s="14" t="s">
        <v>8</v>
      </c>
      <c r="J8" s="14"/>
      <c r="K8" s="16"/>
    </row>
    <row r="9" customFormat="false" ht="45.75" hidden="false" customHeight="true" outlineLevel="0" collapsed="false">
      <c r="A9" s="14" t="n">
        <v>8</v>
      </c>
      <c r="B9" s="14" t="s">
        <v>59</v>
      </c>
      <c r="C9" s="15" t="s">
        <v>11</v>
      </c>
      <c r="D9" s="16" t="s">
        <v>26</v>
      </c>
      <c r="E9" s="16" t="s">
        <v>63</v>
      </c>
      <c r="F9" s="16" t="s">
        <v>64</v>
      </c>
      <c r="G9" s="16" t="s">
        <v>65</v>
      </c>
      <c r="H9" s="14" t="s">
        <v>66</v>
      </c>
      <c r="I9" s="14" t="s">
        <v>8</v>
      </c>
      <c r="J9" s="14"/>
      <c r="K9" s="16"/>
    </row>
    <row r="10" customFormat="false" ht="45.75" hidden="false" customHeight="true" outlineLevel="0" collapsed="false">
      <c r="A10" s="14" t="n">
        <v>9</v>
      </c>
      <c r="B10" s="14" t="s">
        <v>59</v>
      </c>
      <c r="C10" s="15" t="s">
        <v>11</v>
      </c>
      <c r="D10" s="16" t="s">
        <v>28</v>
      </c>
      <c r="E10" s="16" t="s">
        <v>67</v>
      </c>
      <c r="F10" s="16" t="s">
        <v>68</v>
      </c>
      <c r="G10" s="16" t="s">
        <v>69</v>
      </c>
      <c r="H10" s="14" t="s">
        <v>66</v>
      </c>
      <c r="I10" s="14" t="s">
        <v>8</v>
      </c>
      <c r="J10" s="14"/>
      <c r="K10" s="16"/>
    </row>
    <row r="11" customFormat="false" ht="45.75" hidden="false" customHeight="true" outlineLevel="0" collapsed="false">
      <c r="A11" s="14" t="n">
        <v>10</v>
      </c>
      <c r="B11" s="14" t="s">
        <v>70</v>
      </c>
      <c r="C11" s="15" t="s">
        <v>11</v>
      </c>
      <c r="D11" s="16" t="s">
        <v>26</v>
      </c>
      <c r="E11" s="16" t="s">
        <v>71</v>
      </c>
      <c r="F11" s="16" t="s">
        <v>72</v>
      </c>
      <c r="G11" s="16" t="s">
        <v>65</v>
      </c>
      <c r="H11" s="14" t="s">
        <v>66</v>
      </c>
      <c r="I11" s="14" t="s">
        <v>8</v>
      </c>
      <c r="J11" s="14"/>
      <c r="K11" s="16"/>
    </row>
    <row r="12" customFormat="false" ht="45.75" hidden="false" customHeight="true" outlineLevel="0" collapsed="false">
      <c r="A12" s="14" t="n">
        <v>11</v>
      </c>
      <c r="B12" s="14" t="s">
        <v>70</v>
      </c>
      <c r="C12" s="15" t="s">
        <v>11</v>
      </c>
      <c r="D12" s="16" t="s">
        <v>28</v>
      </c>
      <c r="E12" s="16" t="s">
        <v>73</v>
      </c>
      <c r="F12" s="16" t="s">
        <v>74</v>
      </c>
      <c r="G12" s="16" t="s">
        <v>42</v>
      </c>
      <c r="H12" s="14" t="s">
        <v>66</v>
      </c>
      <c r="I12" s="14" t="s">
        <v>8</v>
      </c>
      <c r="J12" s="14"/>
      <c r="K12" s="16"/>
    </row>
    <row r="13" customFormat="false" ht="45.75" hidden="false" customHeight="true" outlineLevel="0" collapsed="false">
      <c r="A13" s="14" t="n">
        <v>12</v>
      </c>
      <c r="B13" s="14" t="s">
        <v>70</v>
      </c>
      <c r="C13" s="15" t="s">
        <v>11</v>
      </c>
      <c r="D13" s="16" t="s">
        <v>27</v>
      </c>
      <c r="E13" s="16" t="s">
        <v>75</v>
      </c>
      <c r="F13" s="16" t="s">
        <v>76</v>
      </c>
      <c r="G13" s="16" t="s">
        <v>77</v>
      </c>
      <c r="H13" s="14" t="s">
        <v>66</v>
      </c>
      <c r="I13" s="14" t="s">
        <v>8</v>
      </c>
      <c r="J13" s="14"/>
      <c r="K13" s="16"/>
    </row>
    <row r="14" customFormat="false" ht="45.75" hidden="false" customHeight="true" outlineLevel="0" collapsed="false">
      <c r="A14" s="14" t="n">
        <v>13</v>
      </c>
      <c r="B14" s="14" t="s">
        <v>78</v>
      </c>
      <c r="C14" s="17" t="s">
        <v>14</v>
      </c>
      <c r="D14" s="16" t="s">
        <v>27</v>
      </c>
      <c r="E14" s="16" t="s">
        <v>79</v>
      </c>
      <c r="F14" s="16" t="s">
        <v>80</v>
      </c>
      <c r="G14" s="16" t="s">
        <v>52</v>
      </c>
      <c r="H14" s="14" t="s">
        <v>43</v>
      </c>
      <c r="I14" s="14" t="s">
        <v>8</v>
      </c>
      <c r="J14" s="14"/>
      <c r="K14" s="16"/>
    </row>
    <row r="15" customFormat="false" ht="45.75" hidden="false" customHeight="true" outlineLevel="0" collapsed="false">
      <c r="A15" s="14" t="n">
        <v>14</v>
      </c>
      <c r="B15" s="14" t="s">
        <v>78</v>
      </c>
      <c r="C15" s="17" t="s">
        <v>14</v>
      </c>
      <c r="D15" s="16" t="s">
        <v>27</v>
      </c>
      <c r="E15" s="16" t="s">
        <v>81</v>
      </c>
      <c r="F15" s="16" t="s">
        <v>82</v>
      </c>
      <c r="G15" s="16" t="s">
        <v>55</v>
      </c>
      <c r="H15" s="14" t="s">
        <v>43</v>
      </c>
      <c r="I15" s="14" t="s">
        <v>8</v>
      </c>
      <c r="J15" s="14"/>
      <c r="K15" s="16"/>
    </row>
    <row r="16" customFormat="false" ht="45.75" hidden="false" customHeight="true" outlineLevel="0" collapsed="false">
      <c r="A16" s="14" t="n">
        <v>15</v>
      </c>
      <c r="B16" s="14" t="s">
        <v>83</v>
      </c>
      <c r="C16" s="17" t="s">
        <v>14</v>
      </c>
      <c r="D16" s="16" t="s">
        <v>26</v>
      </c>
      <c r="E16" s="16" t="s">
        <v>84</v>
      </c>
      <c r="F16" s="16" t="s">
        <v>85</v>
      </c>
      <c r="G16" s="16" t="s">
        <v>65</v>
      </c>
      <c r="H16" s="14" t="s">
        <v>43</v>
      </c>
      <c r="I16" s="14" t="s">
        <v>8</v>
      </c>
      <c r="J16" s="14"/>
      <c r="K16" s="16"/>
    </row>
    <row r="17" customFormat="false" ht="45.75" hidden="false" customHeight="true" outlineLevel="0" collapsed="false">
      <c r="A17" s="14" t="n">
        <v>16</v>
      </c>
      <c r="B17" s="14" t="s">
        <v>83</v>
      </c>
      <c r="C17" s="17" t="s">
        <v>14</v>
      </c>
      <c r="D17" s="16" t="s">
        <v>27</v>
      </c>
      <c r="E17" s="16" t="s">
        <v>86</v>
      </c>
      <c r="F17" s="16" t="s">
        <v>87</v>
      </c>
      <c r="G17" s="16" t="s">
        <v>88</v>
      </c>
      <c r="H17" s="14" t="s">
        <v>43</v>
      </c>
      <c r="I17" s="14" t="s">
        <v>8</v>
      </c>
      <c r="J17" s="14"/>
      <c r="K17" s="16"/>
    </row>
    <row r="18" customFormat="false" ht="45.75" hidden="false" customHeight="true" outlineLevel="0" collapsed="false">
      <c r="A18" s="14" t="n">
        <v>17</v>
      </c>
      <c r="B18" s="14" t="s">
        <v>83</v>
      </c>
      <c r="C18" s="17" t="s">
        <v>14</v>
      </c>
      <c r="D18" s="16" t="s">
        <v>27</v>
      </c>
      <c r="E18" s="16" t="s">
        <v>89</v>
      </c>
      <c r="F18" s="16" t="s">
        <v>90</v>
      </c>
      <c r="G18" s="16" t="s">
        <v>42</v>
      </c>
      <c r="H18" s="14" t="s">
        <v>66</v>
      </c>
      <c r="I18" s="14" t="s">
        <v>8</v>
      </c>
      <c r="J18" s="14"/>
      <c r="K18" s="16"/>
    </row>
    <row r="19" customFormat="false" ht="45.75" hidden="false" customHeight="true" outlineLevel="0" collapsed="false">
      <c r="A19" s="14" t="n">
        <v>18</v>
      </c>
      <c r="B19" s="14" t="s">
        <v>91</v>
      </c>
      <c r="C19" s="17" t="s">
        <v>14</v>
      </c>
      <c r="D19" s="16" t="s">
        <v>27</v>
      </c>
      <c r="E19" s="16" t="s">
        <v>92</v>
      </c>
      <c r="F19" s="16" t="s">
        <v>93</v>
      </c>
      <c r="G19" s="16" t="s">
        <v>94</v>
      </c>
      <c r="H19" s="14" t="s">
        <v>43</v>
      </c>
      <c r="I19" s="14" t="s">
        <v>8</v>
      </c>
      <c r="J19" s="14"/>
      <c r="K19" s="16"/>
    </row>
    <row r="20" customFormat="false" ht="45.75" hidden="false" customHeight="true" outlineLevel="0" collapsed="false">
      <c r="A20" s="14" t="n">
        <v>19</v>
      </c>
      <c r="B20" s="14" t="s">
        <v>91</v>
      </c>
      <c r="C20" s="17" t="s">
        <v>14</v>
      </c>
      <c r="D20" s="16" t="s">
        <v>27</v>
      </c>
      <c r="E20" s="16" t="s">
        <v>95</v>
      </c>
      <c r="F20" s="16" t="s">
        <v>96</v>
      </c>
      <c r="G20" s="16" t="s">
        <v>55</v>
      </c>
      <c r="H20" s="14" t="s">
        <v>66</v>
      </c>
      <c r="I20" s="14" t="s">
        <v>8</v>
      </c>
      <c r="J20" s="14"/>
      <c r="K20" s="16"/>
    </row>
    <row r="21" customFormat="false" ht="45.75" hidden="false" customHeight="true" outlineLevel="0" collapsed="false">
      <c r="A21" s="14" t="n">
        <v>20</v>
      </c>
      <c r="B21" s="14" t="s">
        <v>91</v>
      </c>
      <c r="C21" s="17" t="s">
        <v>14</v>
      </c>
      <c r="D21" s="16" t="s">
        <v>29</v>
      </c>
      <c r="E21" s="16" t="s">
        <v>97</v>
      </c>
      <c r="F21" s="16" t="s">
        <v>98</v>
      </c>
      <c r="G21" s="16" t="s">
        <v>99</v>
      </c>
      <c r="H21" s="14" t="s">
        <v>43</v>
      </c>
      <c r="I21" s="14" t="s">
        <v>8</v>
      </c>
      <c r="J21" s="14"/>
      <c r="K21" s="16"/>
    </row>
    <row r="22" customFormat="false" ht="45.75" hidden="false" customHeight="true" outlineLevel="0" collapsed="false">
      <c r="A22" s="14" t="n">
        <v>21</v>
      </c>
      <c r="B22" s="14" t="s">
        <v>100</v>
      </c>
      <c r="C22" s="17" t="s">
        <v>14</v>
      </c>
      <c r="D22" s="16" t="s">
        <v>26</v>
      </c>
      <c r="E22" s="16" t="s">
        <v>101</v>
      </c>
      <c r="F22" s="16" t="s">
        <v>102</v>
      </c>
      <c r="G22" s="16" t="s">
        <v>65</v>
      </c>
      <c r="H22" s="14" t="s">
        <v>43</v>
      </c>
      <c r="I22" s="14" t="s">
        <v>8</v>
      </c>
      <c r="J22" s="14"/>
      <c r="K22" s="16"/>
    </row>
    <row r="23" customFormat="false" ht="45.75" hidden="false" customHeight="true" outlineLevel="0" collapsed="false">
      <c r="A23" s="14" t="n">
        <v>22</v>
      </c>
      <c r="B23" s="14" t="s">
        <v>100</v>
      </c>
      <c r="C23" s="17" t="s">
        <v>14</v>
      </c>
      <c r="D23" s="16" t="s">
        <v>28</v>
      </c>
      <c r="E23" s="16" t="s">
        <v>103</v>
      </c>
      <c r="F23" s="16" t="s">
        <v>104</v>
      </c>
      <c r="G23" s="16" t="s">
        <v>58</v>
      </c>
      <c r="H23" s="14" t="s">
        <v>43</v>
      </c>
      <c r="I23" s="14" t="s">
        <v>8</v>
      </c>
      <c r="J23" s="14"/>
      <c r="K23" s="16"/>
    </row>
    <row r="24" customFormat="false" ht="45.75" hidden="false" customHeight="true" outlineLevel="0" collapsed="false">
      <c r="A24" s="14" t="n">
        <v>23</v>
      </c>
      <c r="B24" s="14" t="s">
        <v>100</v>
      </c>
      <c r="C24" s="17" t="s">
        <v>14</v>
      </c>
      <c r="D24" s="16" t="s">
        <v>28</v>
      </c>
      <c r="E24" s="16" t="s">
        <v>105</v>
      </c>
      <c r="F24" s="16" t="s">
        <v>106</v>
      </c>
      <c r="G24" s="16" t="s">
        <v>42</v>
      </c>
      <c r="H24" s="14" t="s">
        <v>66</v>
      </c>
      <c r="I24" s="14" t="s">
        <v>8</v>
      </c>
      <c r="J24" s="14"/>
      <c r="K24" s="16"/>
    </row>
    <row r="25" customFormat="false" ht="45.75" hidden="false" customHeight="true" outlineLevel="0" collapsed="false">
      <c r="A25" s="14" t="n">
        <v>24</v>
      </c>
      <c r="B25" s="14" t="s">
        <v>107</v>
      </c>
      <c r="C25" s="18" t="s">
        <v>17</v>
      </c>
      <c r="D25" s="16" t="s">
        <v>27</v>
      </c>
      <c r="E25" s="16" t="s">
        <v>108</v>
      </c>
      <c r="F25" s="16" t="s">
        <v>109</v>
      </c>
      <c r="G25" s="16" t="s">
        <v>55</v>
      </c>
      <c r="H25" s="14" t="s">
        <v>43</v>
      </c>
      <c r="I25" s="14" t="s">
        <v>8</v>
      </c>
      <c r="J25" s="14"/>
      <c r="K25" s="16"/>
    </row>
    <row r="26" customFormat="false" ht="45.75" hidden="false" customHeight="true" outlineLevel="0" collapsed="false">
      <c r="A26" s="14" t="n">
        <v>25</v>
      </c>
      <c r="B26" s="14" t="s">
        <v>107</v>
      </c>
      <c r="C26" s="18" t="s">
        <v>17</v>
      </c>
      <c r="D26" s="16" t="s">
        <v>28</v>
      </c>
      <c r="E26" s="16" t="s">
        <v>110</v>
      </c>
      <c r="F26" s="16" t="s">
        <v>111</v>
      </c>
      <c r="G26" s="16" t="s">
        <v>58</v>
      </c>
      <c r="H26" s="14" t="s">
        <v>43</v>
      </c>
      <c r="I26" s="14" t="s">
        <v>8</v>
      </c>
      <c r="J26" s="14"/>
      <c r="K26" s="16"/>
    </row>
    <row r="27" customFormat="false" ht="45.75" hidden="false" customHeight="true" outlineLevel="0" collapsed="false">
      <c r="A27" s="14" t="n">
        <v>26</v>
      </c>
      <c r="B27" s="14" t="s">
        <v>107</v>
      </c>
      <c r="C27" s="18" t="s">
        <v>17</v>
      </c>
      <c r="D27" s="16" t="s">
        <v>28</v>
      </c>
      <c r="E27" s="16" t="s">
        <v>112</v>
      </c>
      <c r="F27" s="16" t="s">
        <v>113</v>
      </c>
      <c r="G27" s="16" t="s">
        <v>114</v>
      </c>
      <c r="H27" s="14" t="s">
        <v>66</v>
      </c>
      <c r="I27" s="14" t="s">
        <v>8</v>
      </c>
      <c r="J27" s="14"/>
      <c r="K27" s="16"/>
    </row>
    <row r="28" customFormat="false" ht="45.75" hidden="false" customHeight="true" outlineLevel="0" collapsed="false">
      <c r="A28" s="14" t="n">
        <v>27</v>
      </c>
      <c r="B28" s="14" t="s">
        <v>115</v>
      </c>
      <c r="C28" s="18" t="s">
        <v>17</v>
      </c>
      <c r="D28" s="16" t="s">
        <v>28</v>
      </c>
      <c r="E28" s="16" t="s">
        <v>116</v>
      </c>
      <c r="F28" s="16" t="s">
        <v>117</v>
      </c>
      <c r="G28" s="16" t="s">
        <v>69</v>
      </c>
      <c r="H28" s="14" t="s">
        <v>66</v>
      </c>
      <c r="I28" s="14" t="s">
        <v>8</v>
      </c>
      <c r="J28" s="14"/>
      <c r="K28" s="16"/>
    </row>
    <row r="29" customFormat="false" ht="45.75" hidden="false" customHeight="true" outlineLevel="0" collapsed="false">
      <c r="A29" s="14" t="n">
        <v>28</v>
      </c>
      <c r="B29" s="14" t="s">
        <v>115</v>
      </c>
      <c r="C29" s="18" t="s">
        <v>17</v>
      </c>
      <c r="D29" s="16" t="s">
        <v>28</v>
      </c>
      <c r="E29" s="16" t="s">
        <v>118</v>
      </c>
      <c r="F29" s="16" t="s">
        <v>119</v>
      </c>
      <c r="G29" s="16" t="s">
        <v>120</v>
      </c>
      <c r="H29" s="14" t="s">
        <v>66</v>
      </c>
      <c r="I29" s="14" t="s">
        <v>8</v>
      </c>
      <c r="J29" s="14"/>
      <c r="K29" s="16"/>
    </row>
    <row r="30" customFormat="false" ht="45.75" hidden="false" customHeight="true" outlineLevel="0" collapsed="false">
      <c r="A30" s="14" t="n">
        <v>29</v>
      </c>
      <c r="B30" s="14" t="s">
        <v>115</v>
      </c>
      <c r="C30" s="18" t="s">
        <v>17</v>
      </c>
      <c r="D30" s="16" t="s">
        <v>28</v>
      </c>
      <c r="E30" s="16" t="s">
        <v>121</v>
      </c>
      <c r="F30" s="16" t="s">
        <v>122</v>
      </c>
      <c r="G30" s="16" t="s">
        <v>123</v>
      </c>
      <c r="H30" s="14" t="s">
        <v>66</v>
      </c>
      <c r="I30" s="14" t="s">
        <v>8</v>
      </c>
      <c r="J30" s="14"/>
      <c r="K30" s="16"/>
    </row>
    <row r="31" customFormat="false" ht="45.75" hidden="false" customHeight="true" outlineLevel="0" collapsed="false">
      <c r="A31" s="14" t="n">
        <v>30</v>
      </c>
      <c r="B31" s="14" t="s">
        <v>124</v>
      </c>
      <c r="C31" s="18" t="s">
        <v>17</v>
      </c>
      <c r="D31" s="16" t="s">
        <v>29</v>
      </c>
      <c r="E31" s="16" t="s">
        <v>125</v>
      </c>
      <c r="F31" s="16" t="s">
        <v>126</v>
      </c>
      <c r="G31" s="16" t="s">
        <v>42</v>
      </c>
      <c r="H31" s="14" t="s">
        <v>66</v>
      </c>
      <c r="I31" s="14" t="s">
        <v>8</v>
      </c>
      <c r="J31" s="14"/>
      <c r="K31" s="16"/>
    </row>
    <row r="32" customFormat="false" ht="45.75" hidden="false" customHeight="true" outlineLevel="0" collapsed="false">
      <c r="A32" s="14" t="n">
        <v>31</v>
      </c>
      <c r="B32" s="14" t="s">
        <v>124</v>
      </c>
      <c r="C32" s="18" t="s">
        <v>17</v>
      </c>
      <c r="D32" s="16" t="s">
        <v>29</v>
      </c>
      <c r="E32" s="16" t="s">
        <v>127</v>
      </c>
      <c r="F32" s="16" t="s">
        <v>128</v>
      </c>
      <c r="G32" s="16" t="s">
        <v>99</v>
      </c>
      <c r="H32" s="14" t="s">
        <v>43</v>
      </c>
      <c r="I32" s="14" t="s">
        <v>8</v>
      </c>
      <c r="J32" s="14"/>
      <c r="K32" s="16"/>
    </row>
    <row r="33" customFormat="false" ht="45.75" hidden="false" customHeight="true" outlineLevel="0" collapsed="false">
      <c r="A33" s="14" t="n">
        <v>32</v>
      </c>
      <c r="B33" s="14" t="s">
        <v>124</v>
      </c>
      <c r="C33" s="18" t="s">
        <v>17</v>
      </c>
      <c r="D33" s="16" t="s">
        <v>29</v>
      </c>
      <c r="E33" s="16" t="s">
        <v>129</v>
      </c>
      <c r="F33" s="16" t="s">
        <v>130</v>
      </c>
      <c r="G33" s="16" t="s">
        <v>42</v>
      </c>
      <c r="H33" s="14" t="s">
        <v>66</v>
      </c>
      <c r="I33" s="14" t="s">
        <v>8</v>
      </c>
      <c r="J33" s="14"/>
      <c r="K33" s="16"/>
    </row>
    <row r="34" customFormat="false" ht="45.75" hidden="false" customHeight="true" outlineLevel="0" collapsed="false">
      <c r="A34" s="14" t="n">
        <v>33</v>
      </c>
      <c r="B34" s="14" t="s">
        <v>131</v>
      </c>
      <c r="C34" s="18" t="s">
        <v>17</v>
      </c>
      <c r="D34" s="16" t="s">
        <v>28</v>
      </c>
      <c r="E34" s="16" t="s">
        <v>132</v>
      </c>
      <c r="F34" s="16" t="s">
        <v>133</v>
      </c>
      <c r="G34" s="16" t="s">
        <v>134</v>
      </c>
      <c r="H34" s="14" t="s">
        <v>43</v>
      </c>
      <c r="I34" s="14" t="s">
        <v>8</v>
      </c>
      <c r="J34" s="14"/>
      <c r="K34" s="16"/>
    </row>
    <row r="35" customFormat="false" ht="45.75" hidden="false" customHeight="true" outlineLevel="0" collapsed="false">
      <c r="A35" s="14" t="n">
        <v>34</v>
      </c>
      <c r="B35" s="14" t="s">
        <v>131</v>
      </c>
      <c r="C35" s="18" t="s">
        <v>17</v>
      </c>
      <c r="D35" s="16" t="s">
        <v>27</v>
      </c>
      <c r="E35" s="16" t="s">
        <v>135</v>
      </c>
      <c r="F35" s="16" t="s">
        <v>136</v>
      </c>
      <c r="G35" s="16" t="s">
        <v>42</v>
      </c>
      <c r="H35" s="14" t="s">
        <v>66</v>
      </c>
      <c r="I35" s="14" t="s">
        <v>8</v>
      </c>
      <c r="J35" s="14"/>
      <c r="K35" s="16"/>
    </row>
    <row r="36" customFormat="false" ht="45.75" hidden="false" customHeight="true" outlineLevel="0" collapsed="false">
      <c r="A36" s="14" t="n">
        <v>35</v>
      </c>
      <c r="B36" s="14" t="s">
        <v>131</v>
      </c>
      <c r="C36" s="18" t="s">
        <v>17</v>
      </c>
      <c r="D36" s="16" t="s">
        <v>26</v>
      </c>
      <c r="E36" s="16" t="s">
        <v>137</v>
      </c>
      <c r="F36" s="16" t="s">
        <v>138</v>
      </c>
      <c r="G36" s="16" t="s">
        <v>139</v>
      </c>
      <c r="H36" s="14" t="s">
        <v>140</v>
      </c>
      <c r="I36" s="14" t="s">
        <v>8</v>
      </c>
      <c r="J36" s="14"/>
      <c r="K36" s="16"/>
    </row>
  </sheetData>
  <autoFilter ref="A1:K36"/>
  <conditionalFormatting sqref="I2:I36">
    <cfRule type="cellIs" priority="2" operator="equal" aboveAverage="0" equalAverage="0" bottom="0" percent="0" rank="0" text="" dxfId="12">
      <formula>"Done"</formula>
    </cfRule>
    <cfRule type="cellIs" priority="3" operator="equal" aboveAverage="0" equalAverage="0" bottom="0" percent="0" rank="0" text="" dxfId="13">
      <formula>"In Progress"</formula>
    </cfRule>
    <cfRule type="cellIs" priority="4" operator="equal" aboveAverage="0" equalAverage="0" bottom="0" percent="0" rank="0" text="" dxfId="14">
      <formula>"Blocked"</formula>
    </cfRule>
    <cfRule type="cellIs" priority="5" operator="equal" aboveAverage="0" equalAverage="0" bottom="0" percent="0" rank="0" text="" dxfId="15">
      <formula>"Not Started"</formula>
    </cfRule>
  </conditionalFormatting>
  <conditionalFormatting sqref="H2:H36">
    <cfRule type="cellIs" priority="6" operator="equal" aboveAverage="0" equalAverage="0" bottom="0" percent="0" rank="0" text="" dxfId="14">
      <formula>"P0"</formula>
    </cfRule>
    <cfRule type="cellIs" priority="7" operator="equal" aboveAverage="0" equalAverage="0" bottom="0" percent="0" rank="0" text="" dxfId="13">
      <formula>"P1"</formula>
    </cfRule>
    <cfRule type="cellIs" priority="8" operator="equal" aboveAverage="0" equalAverage="0" bottom="0" percent="0" rank="0" text="" dxfId="12">
      <formula>"P2"</formula>
    </cfRule>
  </conditionalFormatting>
  <dataValidations count="2">
    <dataValidation allowBlank="false" errorStyle="stop" operator="between" showDropDown="false" showErrorMessage="false" showInputMessage="false" sqref="H2:H36" type="list">
      <formula1>"P0,P1,P2"</formula1>
      <formula2>0</formula2>
    </dataValidation>
    <dataValidation allowBlank="false" errorStyle="stop" operator="between" showDropDown="false" showErrorMessage="false" showInputMessage="false" sqref="I2:I36" type="list">
      <formula1>"Not Started,In Progress,Done,Blocked"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2"/>
    <col collapsed="false" customWidth="true" hidden="false" outlineLevel="0" max="3" min="3" style="0" width="80"/>
  </cols>
  <sheetData>
    <row r="2" customFormat="false" ht="19.7" hidden="false" customHeight="false" outlineLevel="0" collapsed="false">
      <c r="B2" s="19" t="s">
        <v>141</v>
      </c>
    </row>
    <row r="3" customFormat="false" ht="15" hidden="false" customHeight="false" outlineLevel="0" collapsed="false">
      <c r="B3" s="20" t="s">
        <v>142</v>
      </c>
    </row>
    <row r="4" customFormat="false" ht="15" hidden="false" customHeight="false" outlineLevel="0" collapsed="false">
      <c r="B4" s="20" t="s">
        <v>143</v>
      </c>
    </row>
    <row r="5" customFormat="false" ht="15" hidden="false" customHeight="false" outlineLevel="0" collapsed="false">
      <c r="B5" s="20" t="s">
        <v>144</v>
      </c>
    </row>
    <row r="8" customFormat="false" ht="16.15" hidden="false" customHeight="false" outlineLevel="0" collapsed="false">
      <c r="B8" s="21" t="s">
        <v>35</v>
      </c>
    </row>
    <row r="9" customFormat="false" ht="21.75" hidden="false" customHeight="true" outlineLevel="0" collapsed="false">
      <c r="B9" s="22" t="s">
        <v>43</v>
      </c>
      <c r="C9" s="23" t="s">
        <v>145</v>
      </c>
    </row>
    <row r="10" customFormat="false" ht="21.75" hidden="false" customHeight="true" outlineLevel="0" collapsed="false">
      <c r="B10" s="24" t="s">
        <v>66</v>
      </c>
      <c r="C10" s="23" t="s">
        <v>146</v>
      </c>
    </row>
    <row r="11" customFormat="false" ht="21.75" hidden="false" customHeight="true" outlineLevel="0" collapsed="false">
      <c r="B11" s="25" t="s">
        <v>140</v>
      </c>
      <c r="C11" s="23" t="s">
        <v>147</v>
      </c>
    </row>
    <row r="14" customFormat="false" ht="16.15" hidden="false" customHeight="false" outlineLevel="0" collapsed="false">
      <c r="B14" s="21" t="s">
        <v>36</v>
      </c>
    </row>
    <row r="15" customFormat="false" ht="21.75" hidden="false" customHeight="true" outlineLevel="0" collapsed="false">
      <c r="B15" s="26" t="s">
        <v>8</v>
      </c>
      <c r="C15" s="23" t="s">
        <v>148</v>
      </c>
    </row>
    <row r="16" customFormat="false" ht="21.75" hidden="false" customHeight="true" outlineLevel="0" collapsed="false">
      <c r="B16" s="24" t="s">
        <v>7</v>
      </c>
      <c r="C16" s="23" t="s">
        <v>149</v>
      </c>
    </row>
    <row r="17" customFormat="false" ht="21.75" hidden="false" customHeight="true" outlineLevel="0" collapsed="false">
      <c r="B17" s="25" t="s">
        <v>6</v>
      </c>
      <c r="C17" s="23" t="s">
        <v>150</v>
      </c>
    </row>
    <row r="18" customFormat="false" ht="21.75" hidden="false" customHeight="true" outlineLevel="0" collapsed="false">
      <c r="B18" s="22" t="s">
        <v>9</v>
      </c>
      <c r="C18" s="23" t="s">
        <v>151</v>
      </c>
    </row>
    <row r="21" customFormat="false" ht="16.15" hidden="false" customHeight="false" outlineLevel="0" collapsed="false">
      <c r="B21" s="21" t="s">
        <v>152</v>
      </c>
    </row>
    <row r="22" customFormat="false" ht="21.75" hidden="false" customHeight="true" outlineLevel="0" collapsed="false">
      <c r="B22" s="27" t="s">
        <v>25</v>
      </c>
      <c r="C22" s="23" t="s">
        <v>153</v>
      </c>
    </row>
    <row r="23" customFormat="false" ht="21.75" hidden="false" customHeight="true" outlineLevel="0" collapsed="false">
      <c r="B23" s="27" t="s">
        <v>26</v>
      </c>
      <c r="C23" s="23" t="s">
        <v>154</v>
      </c>
    </row>
    <row r="24" customFormat="false" ht="21.75" hidden="false" customHeight="true" outlineLevel="0" collapsed="false">
      <c r="B24" s="27" t="s">
        <v>27</v>
      </c>
      <c r="C24" s="23" t="s">
        <v>155</v>
      </c>
    </row>
    <row r="25" customFormat="false" ht="21.75" hidden="false" customHeight="true" outlineLevel="0" collapsed="false">
      <c r="B25" s="27" t="s">
        <v>28</v>
      </c>
      <c r="C25" s="23" t="s">
        <v>156</v>
      </c>
    </row>
    <row r="26" customFormat="false" ht="21.75" hidden="false" customHeight="true" outlineLevel="0" collapsed="false">
      <c r="B26" s="27" t="s">
        <v>29</v>
      </c>
      <c r="C26" s="23" t="s">
        <v>157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2026-05-11T00:55:03Z</dcterms:created>
  <dc:creator>openpyxl</dc:creator>
  <dc:description/>
  <dc:language>en-US</dc:language>
  <cp:lastModifiedBy/>
  <dcterms:modified xsi:type="dcterms:W3CDTF">2026-05-11T00:55:03Z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